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e632f83a3c99ab8/03_Selbstständigkeit/XelUp/Blog/Beiträge/2026/WENNS/"/>
    </mc:Choice>
  </mc:AlternateContent>
  <xr:revisionPtr revIDLastSave="19" documentId="8_{D9639741-7A8B-4226-8639-952AD99B4568}" xr6:coauthVersionLast="47" xr6:coauthVersionMax="47" xr10:uidLastSave="{8A4ADC62-8447-4C84-B338-41A527D968B2}"/>
  <bookViews>
    <workbookView xWindow="-23148" yWindow="396" windowWidth="23256" windowHeight="12456" activeTab="2" xr2:uid="{00000000-000D-0000-FFFF-FFFF00000000}"/>
  </bookViews>
  <sheets>
    <sheet name="Schnellreferenz" sheetId="1" r:id="rId1"/>
    <sheet name="Mitarbeiter-Bonus" sheetId="2" r:id="rId2"/>
    <sheet name="Versandkosten" sheetId="3" r:id="rId3"/>
    <sheet name="Kundenklassifizierung" sheetId="4" r:id="rId4"/>
    <sheet name="Projektpriorität" sheetId="5" r:id="rId5"/>
    <sheet name="Rabattstaffel" sheetId="6" r:id="rId6"/>
    <sheet name="Arbeitszeit" sheetId="7" r:id="rId7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3" l="1" a="1"/>
  <c r="E5" i="2"/>
  <c r="B6" i="3" a="1"/>
  <c r="D5" i="2" a="1"/>
  <c r="C9" i="1"/>
  <c r="C5" i="1"/>
  <c r="C6" i="1"/>
  <c r="C7" i="1"/>
  <c r="C8" i="1"/>
  <c r="F5" i="7"/>
  <c r="F6" i="7"/>
  <c r="F7" i="7"/>
  <c r="F8" i="7"/>
  <c r="F9" i="7"/>
  <c r="F10" i="7"/>
  <c r="E5" i="7" a="1"/>
  <c r="E5" i="7"/>
  <c r="E6" i="7" a="1"/>
  <c r="E6" i="7"/>
  <c r="E7" i="7" a="1"/>
  <c r="E7" i="7"/>
  <c r="E8" i="7" a="1"/>
  <c r="E9" i="7" a="1"/>
  <c r="E10" i="7" a="1"/>
  <c r="E10" i="7"/>
  <c r="C5" i="7" a="1"/>
  <c r="C6" i="7" a="1"/>
  <c r="C7" i="7" a="1"/>
  <c r="C8" i="7" a="1"/>
  <c r="C9" i="7" a="1"/>
  <c r="C10" i="7" a="1"/>
  <c r="E5" i="6"/>
  <c r="E6" i="6"/>
  <c r="E7" i="6"/>
  <c r="E8" i="6"/>
  <c r="E9" i="6"/>
  <c r="E10" i="6"/>
  <c r="B5" i="6" a="1"/>
  <c r="B6" i="6" a="1"/>
  <c r="B7" i="6" a="1"/>
  <c r="B8" i="6" a="1"/>
  <c r="B9" i="6" a="1"/>
  <c r="B10" i="6" a="1"/>
  <c r="D5" i="5" a="1"/>
  <c r="D6" i="5" a="1"/>
  <c r="D7" i="5" a="1"/>
  <c r="D8" i="5" a="1"/>
  <c r="D9" i="5" a="1"/>
  <c r="D10" i="5" a="1"/>
  <c r="C5" i="4" a="1"/>
  <c r="C6" i="4" a="1"/>
  <c r="C7" i="4" a="1"/>
  <c r="C8" i="4" a="1"/>
  <c r="C9" i="4" a="1"/>
  <c r="C10" i="4" a="1"/>
  <c r="C7" i="3"/>
  <c r="C8" i="3"/>
  <c r="C9" i="3"/>
  <c r="B7" i="3" a="1"/>
  <c r="B8" i="3" a="1"/>
  <c r="B9" i="3" a="1"/>
  <c r="D6" i="2" a="1"/>
  <c r="D7" i="2" a="1"/>
  <c r="D8" i="2" a="1"/>
  <c r="D9" i="2" a="1"/>
  <c r="B5" i="1" a="1"/>
  <c r="B6" i="1" a="1"/>
  <c r="B7" i="1" a="1"/>
  <c r="B8" i="1" a="1"/>
  <c r="B9" i="1" a="1"/>
  <c r="D10" i="6"/>
  <c r="D9" i="6"/>
  <c r="D8" i="6"/>
  <c r="D7" i="6"/>
  <c r="D6" i="6"/>
  <c r="D5" i="6"/>
  <c r="E9" i="2"/>
  <c r="E8" i="2"/>
  <c r="E7" i="2"/>
  <c r="E6" i="2"/>
  <c r="B5" i="3" l="1"/>
  <c r="B6" i="3"/>
  <c r="C6" i="3" s="1"/>
  <c r="D5" i="2"/>
  <c r="C5" i="3"/>
  <c r="E9" i="7"/>
  <c r="E8" i="7"/>
  <c r="C10" i="7"/>
  <c r="C5" i="7"/>
  <c r="C6" i="7"/>
  <c r="C8" i="7"/>
  <c r="C9" i="7"/>
  <c r="C7" i="7"/>
  <c r="B10" i="6"/>
  <c r="B5" i="6"/>
  <c r="B6" i="6"/>
  <c r="B9" i="6"/>
  <c r="B7" i="6"/>
  <c r="B8" i="6"/>
  <c r="D8" i="5"/>
  <c r="D9" i="5"/>
  <c r="D10" i="5"/>
  <c r="D6" i="5"/>
  <c r="D7" i="5"/>
  <c r="D5" i="5"/>
  <c r="C7" i="4"/>
  <c r="C10" i="4"/>
  <c r="C5" i="4"/>
  <c r="C9" i="4"/>
  <c r="C6" i="4"/>
  <c r="C8" i="4"/>
  <c r="B7" i="3"/>
  <c r="B8" i="3"/>
  <c r="B9" i="3"/>
  <c r="D9" i="2"/>
  <c r="D6" i="2"/>
  <c r="D8" i="2"/>
  <c r="D7" i="2"/>
  <c r="B9" i="1"/>
  <c r="B6" i="1"/>
  <c r="B7" i="1"/>
  <c r="B8" i="1"/>
  <c r="B5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<sst xmlns="http://schemas.openxmlformats.org/spreadsheetml/2006/main" count="84" uniqueCount="68">
  <si>
    <t>WENNS() Schnellreferenz - Notenbewertung</t>
  </si>
  <si>
    <t>Vergleich: WENNS() vs. verschachtelte WENN() Formeln</t>
  </si>
  <si>
    <t>Punkte</t>
  </si>
  <si>
    <t>Note (WENNS)</t>
  </si>
  <si>
    <t>Note (verschachtelte WENN)</t>
  </si>
  <si>
    <t>Mitarbeiter-Bonus Berechnung</t>
  </si>
  <si>
    <t>Bewertung: 5=Hervorragend (15%), 4=Gut (10%), 3=Befriedigend (5%), 2=Ausreichend (2%), 1=Ungenügend (0%)</t>
  </si>
  <si>
    <t>Mitarbeiter</t>
  </si>
  <si>
    <t>Grundgehalt</t>
  </si>
  <si>
    <t>Bewertung (1-5)</t>
  </si>
  <si>
    <t>Bonus (WENNS)</t>
  </si>
  <si>
    <t>Bonus (verschachtelt)</t>
  </si>
  <si>
    <t>Anna Schmidt</t>
  </si>
  <si>
    <t>Max Müller</t>
  </si>
  <si>
    <t>Lisa Weber</t>
  </si>
  <si>
    <t>Tom Fischer</t>
  </si>
  <si>
    <t>Sara Klein</t>
  </si>
  <si>
    <t>Versandkosten-Berechnung</t>
  </si>
  <si>
    <t>Staffelung: Ab 100€ = kostenlos, 50-99€ = 4,99€, 25-49€ = 7,99€, unter 25€ = 9,99€</t>
  </si>
  <si>
    <t>Bestellwert €</t>
  </si>
  <si>
    <t>Versandkosten (WENNS)</t>
  </si>
  <si>
    <t>Gesamtkosten</t>
  </si>
  <si>
    <t>Erklärung</t>
  </si>
  <si>
    <t>Kostenloser Versand ab 100€</t>
  </si>
  <si>
    <t>Versand 4,99€ (50-99€)</t>
  </si>
  <si>
    <t>Versand 7,99€ (25-49€)</t>
  </si>
  <si>
    <t>Versand 9,99€ (unter 25€)</t>
  </si>
  <si>
    <t>Kunden-Kategorisierung nach Jahresumsatz</t>
  </si>
  <si>
    <t>Premium: ≥50.000€, Gold: ≥20.000€, Silber: ≥5.000€, Bronze: &lt;5.000€</t>
  </si>
  <si>
    <t>Kunde</t>
  </si>
  <si>
    <t>Jahresumsatz €</t>
  </si>
  <si>
    <t>Kundenkategorie (WENNS)</t>
  </si>
  <si>
    <t>TechCorp GmbH</t>
  </si>
  <si>
    <t>DataSys AG</t>
  </si>
  <si>
    <t>InnoSoft Ltd</t>
  </si>
  <si>
    <t>StartUp XY</t>
  </si>
  <si>
    <t>MegaCorp Inc</t>
  </si>
  <si>
    <t>SmallBiz Ltd</t>
  </si>
  <si>
    <t>Projekt-Priorität Matrix</t>
  </si>
  <si>
    <t>Kritisch: Hoch+Hoch, Hoch: Hoch+Mittel oder Mittel+Hoch, Normal: alle anderen</t>
  </si>
  <si>
    <t>Projekt</t>
  </si>
  <si>
    <t>Dringlichkeit</t>
  </si>
  <si>
    <t>Wichtigkeit</t>
  </si>
  <si>
    <t>Priorität (WENNS)</t>
  </si>
  <si>
    <t>Website Relaunch</t>
  </si>
  <si>
    <t>Hoch</t>
  </si>
  <si>
    <t>Newsletter Setup</t>
  </si>
  <si>
    <t>Mittel</t>
  </si>
  <si>
    <t>Backup System</t>
  </si>
  <si>
    <t>Social Media</t>
  </si>
  <si>
    <t>Niedrig</t>
  </si>
  <si>
    <t>Büro Renovierung</t>
  </si>
  <si>
    <t>Dokumentation</t>
  </si>
  <si>
    <t>Mengenrabatt-Staffel</t>
  </si>
  <si>
    <t>Rabatte: ≥1000 Stk = 15%, ≥500 Stk = 10%, ≥100 Stk = 5%, ≥50 Stk = 2%, &lt;50 Stk = 0%</t>
  </si>
  <si>
    <t>Bestellmenge</t>
  </si>
  <si>
    <t>Rabatt % (WENNS)</t>
  </si>
  <si>
    <t>Einzelpreis €</t>
  </si>
  <si>
    <t>Bruttopreis €</t>
  </si>
  <si>
    <t>Nettopreis €</t>
  </si>
  <si>
    <t>Arbeitszeit-Kategorisierung und Zuschläge</t>
  </si>
  <si>
    <t>Kategorien: &gt;10h = Überstunden+ (150%), &gt;8h = Überstunden (125%), ≥7,5h = Vollzeit (100%), &lt;7,5h = Teilzeit (100%)</t>
  </si>
  <si>
    <t>Arbeitsstunden</t>
  </si>
  <si>
    <t>Kategorie (WENNS)</t>
  </si>
  <si>
    <t>Stundenlohn €</t>
  </si>
  <si>
    <t>Zuschlagsfaktor</t>
  </si>
  <si>
    <t>Gesamtlohn €</t>
  </si>
  <si>
    <t>Paul Becker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</si>
</sst>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€#,##0.00"/>
    <numFmt numFmtId="165" formatCode="0.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/>
    <xf numFmtId="164" fontId="0" fillId="0" borderId="1" xfId="0" applyNumberFormat="1" applyBorder="1"/>
    <xf numFmtId="3" fontId="0" fillId="0" borderId="1" xfId="0" applyNumberFormat="1" applyBorder="1"/>
    <xf numFmtId="9" fontId="0" fillId="0" borderId="1" xfId="0" applyNumberFormat="1" applyBorder="1"/>
    <xf numFmtId="165" fontId="0" fillId="0" borderId="1" xfId="0" applyNumberFormat="1" applyBorder="1"/>
    <xf numFmtId="0" fontId="1" fillId="0" borderId="0" xfId="0" applyFont="1" applyAlignment="1">
      <alignment horizontal="left"/>
    </xf>
    <xf numFmtId="2" fontId="0" fillId="0" borderId="1" xfId="0" applyNumberFormat="1" applyBorder="1"/>
    <xf numFmtId="0" fontId="2" fillId="0" borderId="0" xfId="0" applyFont="1" applyAlignme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"/>
  <sheetViews>
    <sheetView workbookViewId="0">
      <selection activeCell="C23" sqref="C23"/>
    </sheetView>
  </sheetViews>
  <sheetFormatPr baseColWidth="10" defaultColWidth="8.88671875" defaultRowHeight="14.4" x14ac:dyDescent="0.3"/>
  <cols>
    <col min="1" max="1" width="12.6640625" customWidth="1"/>
    <col min="2" max="2" width="20.6640625" customWidth="1"/>
    <col min="3" max="3" width="30.6640625" customWidth="1"/>
  </cols>
  <sheetData>
    <row r="1" spans="1:3" ht="18" x14ac:dyDescent="0.35">
      <c r="A1" s="8" t="s">
        <v>0</v>
      </c>
      <c r="B1" s="8"/>
      <c r="C1" s="8"/>
    </row>
    <row r="2" spans="1:3" x14ac:dyDescent="0.3">
      <c r="A2" s="10" t="s">
        <v>1</v>
      </c>
      <c r="B2" s="10"/>
      <c r="C2" s="10"/>
    </row>
    <row r="4" spans="1:3" x14ac:dyDescent="0.3">
      <c r="A4" s="1" t="s">
        <v>2</v>
      </c>
      <c r="B4" s="1" t="s">
        <v>3</v>
      </c>
      <c r="C4" s="1" t="s">
        <v>4</v>
      </c>
    </row>
    <row r="5" spans="1:3" x14ac:dyDescent="0.3">
      <c r="A5" s="2">
        <v>95</v>
      </c>
      <c r="B5" s="3" t="str" cm="1">
        <f t="array" ref="B5">_xlfn.IFS(A5&gt;=90,"Sehr gut",A5&gt;=80,"Gut",A5&gt;=70,"Befriedigend",A5&gt;=60,"Ausreichend",TRUE,"Ungenügend")</f>
        <v>Sehr gut</v>
      </c>
      <c r="C5" s="3" t="str">
        <f t="shared" ref="C5:C7" si="0">IF(A5&gt;=90,"Sehr gut",IF(A5&gt;=80,"Gut",IF(A5&gt;=70,"Befriedigend",IF(A5&gt;=60,"Ausreichend","Ungenügend"))))</f>
        <v>Sehr gut</v>
      </c>
    </row>
    <row r="6" spans="1:3" x14ac:dyDescent="0.3">
      <c r="A6" s="2">
        <v>85</v>
      </c>
      <c r="B6" s="3" t="str" cm="1">
        <f t="array" ref="B6">_xlfn.IFS(A6&gt;=90,"Sehr gut",A6&gt;=80,"Gut",A6&gt;=70,"Befriedigend",A6&gt;=60,"Ausreichend",TRUE,"Ungenügend")</f>
        <v>Gut</v>
      </c>
      <c r="C6" s="3" t="str">
        <f t="shared" si="0"/>
        <v>Gut</v>
      </c>
    </row>
    <row r="7" spans="1:3" x14ac:dyDescent="0.3">
      <c r="A7" s="2">
        <v>75</v>
      </c>
      <c r="B7" s="3" t="str" cm="1">
        <f t="array" ref="B7">_xlfn.IFS(A7&gt;=90,"Sehr gut",A7&gt;=80,"Gut",A7&gt;=70,"Befriedigend",A7&gt;=60,"Ausreichend",TRUE,"Ungenügend")</f>
        <v>Befriedigend</v>
      </c>
      <c r="C7" s="3" t="str">
        <f t="shared" si="0"/>
        <v>Befriedigend</v>
      </c>
    </row>
    <row r="8" spans="1:3" x14ac:dyDescent="0.3">
      <c r="A8" s="2">
        <v>65</v>
      </c>
      <c r="B8" s="3" t="str" cm="1">
        <f t="array" ref="B8">_xlfn.IFS(A8&gt;=90,"Sehr gut",A8&gt;=80,"Gut",A8&gt;=70,"Befriedigend",A8&gt;=60,"Ausreichend",TRUE,"Ungenügend")</f>
        <v>Ausreichend</v>
      </c>
      <c r="C8" s="3" t="str">
        <f>IF(A8&gt;=90,"Sehr gut",IF(A8&gt;=80,"Gut",IF(A8&gt;=70,"Befriedigend",IF(A8&gt;=60,"Ausreichend","Ungenügend"))))</f>
        <v>Ausreichend</v>
      </c>
    </row>
    <row r="9" spans="1:3" x14ac:dyDescent="0.3">
      <c r="A9" s="2">
        <v>45</v>
      </c>
      <c r="B9" s="3" t="str" cm="1">
        <f t="array" ref="B9">_xlfn.IFS(A9&gt;=90,"Sehr gut",A9&gt;=80,"Gut",A9&gt;=70,"Befriedigend",A9&gt;=60,"Ausreichend",TRUE,"Ungenügend")</f>
        <v>Ungenügend</v>
      </c>
      <c r="C9" s="3" t="str">
        <f>IF(A9&gt;=90,"Sehr gut",IF(A9&gt;=80,"Gut",IF(A9&gt;=70,"Befriedigend",IF(A9&gt;=60,"Ausreichend","Ungenügend"))))</f>
        <v>Ungenügend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"/>
  <sheetViews>
    <sheetView workbookViewId="0">
      <selection activeCell="E5" sqref="E5"/>
    </sheetView>
  </sheetViews>
  <sheetFormatPr baseColWidth="10" defaultColWidth="8.88671875" defaultRowHeight="14.4" x14ac:dyDescent="0.3"/>
  <cols>
    <col min="1" max="1" width="15.6640625" customWidth="1"/>
    <col min="2" max="2" width="12.6640625" customWidth="1"/>
    <col min="3" max="4" width="15.6640625" customWidth="1"/>
    <col min="5" max="5" width="30.21875" customWidth="1"/>
  </cols>
  <sheetData>
    <row r="1" spans="1:5" ht="18" x14ac:dyDescent="0.35">
      <c r="A1" s="8" t="s">
        <v>5</v>
      </c>
      <c r="B1" s="8"/>
      <c r="C1" s="8"/>
      <c r="D1" s="8"/>
      <c r="E1" s="8"/>
    </row>
    <row r="2" spans="1:5" x14ac:dyDescent="0.3">
      <c r="A2" s="10" t="s">
        <v>6</v>
      </c>
      <c r="B2" s="10"/>
      <c r="C2" s="10"/>
      <c r="D2" s="10"/>
      <c r="E2" s="10"/>
    </row>
    <row r="4" spans="1:5" x14ac:dyDescent="0.3">
      <c r="A4" s="1" t="s">
        <v>7</v>
      </c>
      <c r="B4" s="1" t="s">
        <v>8</v>
      </c>
      <c r="C4" s="1" t="s">
        <v>9</v>
      </c>
      <c r="D4" s="1" t="s">
        <v>10</v>
      </c>
      <c r="E4" s="1" t="s">
        <v>11</v>
      </c>
    </row>
    <row r="5" spans="1:5" x14ac:dyDescent="0.3">
      <c r="A5" s="2" t="s">
        <v>12</v>
      </c>
      <c r="B5" s="4">
        <v>4500</v>
      </c>
      <c r="C5" s="2">
        <v>5</v>
      </c>
      <c r="D5" s="4" cm="1">
        <f t="array" ref="D5">_xlfn.IFS(
C5=5,B5*0.15,
C5=4,B5*0.1,
C5=3,B5*0.05,
C5=2,B5*0.02,
C5=1,0)</f>
        <v>675</v>
      </c>
      <c r="E5" s="4">
        <f>B5*IF(
C5=5,0.15,
IF(C5=4,0.1,
IF(C5=3,0.05,
IF(C5=2,0.02,0))))</f>
        <v>675</v>
      </c>
    </row>
    <row r="6" spans="1:5" x14ac:dyDescent="0.3">
      <c r="A6" s="2" t="s">
        <v>13</v>
      </c>
      <c r="B6" s="4">
        <v>3800</v>
      </c>
      <c r="C6" s="2">
        <v>4</v>
      </c>
      <c r="D6" s="4" cm="1">
        <f t="array" ref="D6">_xlfn.IFS(C6=5,B6*0.15,C6=4,B6*0.1,C6=3,B6*0.05,C6=2,B6*0.02,C6=1,0)</f>
        <v>380</v>
      </c>
      <c r="E6" s="4">
        <f>B6*IF(C6=5,0.15,IF(C6=4,0.1,IF(C6=3,0.05,IF(C6=2,0.02,0))))</f>
        <v>380</v>
      </c>
    </row>
    <row r="7" spans="1:5" x14ac:dyDescent="0.3">
      <c r="A7" s="2" t="s">
        <v>14</v>
      </c>
      <c r="B7" s="4">
        <v>4200</v>
      </c>
      <c r="C7" s="2">
        <v>3</v>
      </c>
      <c r="D7" s="4" cm="1">
        <f t="array" ref="D7">_xlfn.IFS(C7=5,B7*0.15,C7=4,B7*0.1,C7=3,B7*0.05,C7=2,B7*0.02,C7=1,0)</f>
        <v>210</v>
      </c>
      <c r="E7" s="4">
        <f>B7*IF(C7=5,0.15,IF(C7=4,0.1,IF(C7=3,0.05,IF(C7=2,0.02,0))))</f>
        <v>210</v>
      </c>
    </row>
    <row r="8" spans="1:5" x14ac:dyDescent="0.3">
      <c r="A8" s="2" t="s">
        <v>15</v>
      </c>
      <c r="B8" s="4">
        <v>3500</v>
      </c>
      <c r="C8" s="2">
        <v>2</v>
      </c>
      <c r="D8" s="4" cm="1">
        <f t="array" ref="D8">_xlfn.IFS(C8=5,B8*0.15,C8=4,B8*0.1,C8=3,B8*0.05,C8=2,B8*0.02,C8=1,0)</f>
        <v>70</v>
      </c>
      <c r="E8" s="4">
        <f>B8*IF(C8=5,0.15,IF(C8=4,0.1,IF(C8=3,0.05,IF(C8=2,0.02,0))))</f>
        <v>70</v>
      </c>
    </row>
    <row r="9" spans="1:5" x14ac:dyDescent="0.3">
      <c r="A9" s="2" t="s">
        <v>16</v>
      </c>
      <c r="B9" s="4">
        <v>4000</v>
      </c>
      <c r="C9" s="2">
        <v>1</v>
      </c>
      <c r="D9" s="4" cm="1">
        <f t="array" ref="D9">_xlfn.IFS(C9=5,B9*0.15,C9=4,B9*0.1,C9=3,B9*0.05,C9=2,B9*0.02,C9=1,0)</f>
        <v>0</v>
      </c>
      <c r="E9" s="4">
        <f>B9*IF(C9=5,0.15,IF(C9=4,0.1,IF(C9=3,0.05,IF(C9=2,0.02,0))))</f>
        <v>0</v>
      </c>
    </row>
  </sheetData>
  <mergeCells count="1">
    <mergeCell ref="A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9"/>
  <sheetViews>
    <sheetView tabSelected="1" workbookViewId="0">
      <selection activeCell="B5" sqref="B5"/>
    </sheetView>
  </sheetViews>
  <sheetFormatPr baseColWidth="10" defaultColWidth="8.88671875" defaultRowHeight="14.4" x14ac:dyDescent="0.3"/>
  <cols>
    <col min="1" max="1" width="15.6640625" customWidth="1"/>
    <col min="2" max="2" width="20.6640625" customWidth="1"/>
    <col min="3" max="3" width="15.6640625" customWidth="1"/>
    <col min="4" max="4" width="25.6640625" customWidth="1"/>
  </cols>
  <sheetData>
    <row r="1" spans="1:4" ht="18" x14ac:dyDescent="0.35">
      <c r="A1" s="8" t="s">
        <v>17</v>
      </c>
      <c r="B1" s="8"/>
      <c r="C1" s="8"/>
      <c r="D1" s="8"/>
    </row>
    <row r="2" spans="1:4" x14ac:dyDescent="0.3">
      <c r="A2" s="10" t="s">
        <v>18</v>
      </c>
      <c r="B2" s="10"/>
      <c r="C2" s="10"/>
      <c r="D2" s="10"/>
    </row>
    <row r="4" spans="1:4" x14ac:dyDescent="0.3">
      <c r="A4" s="1" t="s">
        <v>19</v>
      </c>
      <c r="B4" s="1" t="s">
        <v>20</v>
      </c>
      <c r="C4" s="1" t="s">
        <v>21</v>
      </c>
      <c r="D4" s="1" t="s">
        <v>22</v>
      </c>
    </row>
    <row r="5" spans="1:4" x14ac:dyDescent="0.3">
      <c r="A5" s="4">
        <v>120</v>
      </c>
      <c r="B5" s="4" cm="1">
        <f t="array" ref="B5">_xlfn.IFS(A5&gt;=100,0,A5&gt;=50,4.99,A5&gt;=25,7.99,TRUE,9.99)</f>
        <v>0</v>
      </c>
      <c r="C5" s="4">
        <f>A5+B5</f>
        <v>120</v>
      </c>
      <c r="D5" s="2" t="s">
        <v>23</v>
      </c>
    </row>
    <row r="6" spans="1:4" x14ac:dyDescent="0.3">
      <c r="A6" s="4">
        <v>75</v>
      </c>
      <c r="B6" s="4" cm="1">
        <f t="array" ref="B6">_xlfn.IFS(
A6&gt;=100,0,
A6&gt;=50,4.99,
A6&gt;=25,7.99,
TRUE,9.99)</f>
        <v>4.99</v>
      </c>
      <c r="C6" s="4">
        <f>A6+B6</f>
        <v>79.989999999999995</v>
      </c>
      <c r="D6" s="2" t="s">
        <v>24</v>
      </c>
    </row>
    <row r="7" spans="1:4" x14ac:dyDescent="0.3">
      <c r="A7" s="4">
        <v>35</v>
      </c>
      <c r="B7" s="4" cm="1">
        <f t="array" ref="B7">_xlfn.IFS(A7&gt;=100,0,A7&gt;=50,4.99,A7&gt;=25,7.99,TRUE,9.99)</f>
        <v>7.99</v>
      </c>
      <c r="C7" s="4">
        <f>A7+B7</f>
        <v>42.99</v>
      </c>
      <c r="D7" s="2" t="s">
        <v>25</v>
      </c>
    </row>
    <row r="8" spans="1:4" x14ac:dyDescent="0.3">
      <c r="A8" s="4">
        <v>15</v>
      </c>
      <c r="B8" s="4" cm="1">
        <f t="array" ref="B8">_xlfn.IFS(A8&gt;=100,0,A8&gt;=50,4.99,A8&gt;=25,7.99,TRUE,9.99)</f>
        <v>9.99</v>
      </c>
      <c r="C8" s="4">
        <f>A8+B8</f>
        <v>24.990000000000002</v>
      </c>
      <c r="D8" s="2" t="s">
        <v>26</v>
      </c>
    </row>
    <row r="9" spans="1:4" x14ac:dyDescent="0.3">
      <c r="A9" s="4">
        <v>8</v>
      </c>
      <c r="B9" s="4" cm="1">
        <f t="array" ref="B9">_xlfn.IFS(A9&gt;=100,0,A9&gt;=50,4.99,A9&gt;=25,7.99,TRUE,9.99)</f>
        <v>9.99</v>
      </c>
      <c r="C9" s="4">
        <f>A9+B9</f>
        <v>17.990000000000002</v>
      </c>
      <c r="D9" s="2" t="s">
        <v>26</v>
      </c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0"/>
  <sheetViews>
    <sheetView workbookViewId="0">
      <selection activeCell="A2" sqref="A2:C2"/>
    </sheetView>
  </sheetViews>
  <sheetFormatPr baseColWidth="10" defaultColWidth="8.88671875" defaultRowHeight="14.4" x14ac:dyDescent="0.3"/>
  <cols>
    <col min="1" max="2" width="18.6640625" customWidth="1"/>
    <col min="3" max="3" width="25.6640625" customWidth="1"/>
  </cols>
  <sheetData>
    <row r="1" spans="1:3" ht="18" x14ac:dyDescent="0.35">
      <c r="A1" s="8" t="s">
        <v>27</v>
      </c>
      <c r="B1" s="8"/>
      <c r="C1" s="8"/>
    </row>
    <row r="2" spans="1:3" x14ac:dyDescent="0.3">
      <c r="A2" s="10" t="s">
        <v>28</v>
      </c>
      <c r="B2" s="10"/>
      <c r="C2" s="10"/>
    </row>
    <row r="4" spans="1:3" x14ac:dyDescent="0.3">
      <c r="A4" s="1" t="s">
        <v>29</v>
      </c>
      <c r="B4" s="1" t="s">
        <v>30</v>
      </c>
      <c r="C4" s="1" t="s">
        <v>31</v>
      </c>
    </row>
    <row r="5" spans="1:3" x14ac:dyDescent="0.3">
      <c r="A5" s="2" t="s">
        <v>32</v>
      </c>
      <c r="B5" s="4">
        <v>75000</v>
      </c>
      <c r="C5" s="3" t="str" cm="1">
        <f t="array" ref="C5">_xlfn.IFS(B5&gt;=50000,"Premium",B5&gt;=20000,"Gold",B5&gt;=5000,"Silber",TRUE,"Bronze")</f>
        <v>Premium</v>
      </c>
    </row>
    <row r="6" spans="1:3" x14ac:dyDescent="0.3">
      <c r="A6" s="2" t="s">
        <v>33</v>
      </c>
      <c r="B6" s="4">
        <v>35000</v>
      </c>
      <c r="C6" s="3" t="str" cm="1">
        <f t="array" ref="C6">_xlfn.IFS(B6&gt;=50000,"Premium",B6&gt;=20000,"Gold",B6&gt;=5000,"Silber",TRUE,"Bronze")</f>
        <v>Gold</v>
      </c>
    </row>
    <row r="7" spans="1:3" x14ac:dyDescent="0.3">
      <c r="A7" s="2" t="s">
        <v>34</v>
      </c>
      <c r="B7" s="4">
        <v>12000</v>
      </c>
      <c r="C7" s="3" t="str" cm="1">
        <f t="array" ref="C7">_xlfn.IFS(B7&gt;=50000,"Premium",B7&gt;=20000,"Gold",B7&gt;=5000,"Silber",TRUE,"Bronze")</f>
        <v>Silber</v>
      </c>
    </row>
    <row r="8" spans="1:3" x14ac:dyDescent="0.3">
      <c r="A8" s="2" t="s">
        <v>35</v>
      </c>
      <c r="B8" s="4">
        <v>3500</v>
      </c>
      <c r="C8" s="3" t="str" cm="1">
        <f t="array" ref="C8">_xlfn.IFS(B8&gt;=50000,"Premium",B8&gt;=20000,"Gold",B8&gt;=5000,"Silber",TRUE,"Bronze")</f>
        <v>Bronze</v>
      </c>
    </row>
    <row r="9" spans="1:3" x14ac:dyDescent="0.3">
      <c r="A9" s="2" t="s">
        <v>36</v>
      </c>
      <c r="B9" s="4">
        <v>150000</v>
      </c>
      <c r="C9" s="3" t="str" cm="1">
        <f t="array" ref="C9">_xlfn.IFS(B9&gt;=50000,"Premium",B9&gt;=20000,"Gold",B9&gt;=5000,"Silber",TRUE,"Bronze")</f>
        <v>Premium</v>
      </c>
    </row>
    <row r="10" spans="1:3" x14ac:dyDescent="0.3">
      <c r="A10" s="2" t="s">
        <v>37</v>
      </c>
      <c r="B10" s="4">
        <v>800</v>
      </c>
      <c r="C10" s="3" t="str" cm="1">
        <f t="array" ref="C10">_xlfn.IFS(B10&gt;=50000,"Premium",B10&gt;=20000,"Gold",B10&gt;=5000,"Silber",TRUE,"Bronze")</f>
        <v>Bronze</v>
      </c>
    </row>
  </sheetData>
  <mergeCells count="1">
    <mergeCell ref="A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0"/>
  <sheetViews>
    <sheetView workbookViewId="0">
      <selection activeCell="A2" sqref="A2:D2"/>
    </sheetView>
  </sheetViews>
  <sheetFormatPr baseColWidth="10" defaultColWidth="8.88671875" defaultRowHeight="14.4" x14ac:dyDescent="0.3"/>
  <cols>
    <col min="1" max="4" width="18.6640625" customWidth="1"/>
  </cols>
  <sheetData>
    <row r="1" spans="1:4" ht="18" x14ac:dyDescent="0.35">
      <c r="A1" s="8" t="s">
        <v>38</v>
      </c>
      <c r="B1" s="8"/>
      <c r="C1" s="8"/>
      <c r="D1" s="8"/>
    </row>
    <row r="2" spans="1:4" x14ac:dyDescent="0.3">
      <c r="A2" s="10" t="s">
        <v>39</v>
      </c>
      <c r="B2" s="10"/>
      <c r="C2" s="10"/>
      <c r="D2" s="10"/>
    </row>
    <row r="4" spans="1:4" x14ac:dyDescent="0.3">
      <c r="A4" s="1" t="s">
        <v>40</v>
      </c>
      <c r="B4" s="1" t="s">
        <v>41</v>
      </c>
      <c r="C4" s="1" t="s">
        <v>42</v>
      </c>
      <c r="D4" s="1" t="s">
        <v>43</v>
      </c>
    </row>
    <row r="5" spans="1:4" x14ac:dyDescent="0.3">
      <c r="A5" s="2" t="s">
        <v>44</v>
      </c>
      <c r="B5" s="2" t="s">
        <v>45</v>
      </c>
      <c r="C5" s="2" t="s">
        <v>45</v>
      </c>
      <c r="D5" s="3" t="str" cm="1">
        <f t="array" ref="D5">_xlfn.IFS(AND(B5="Hoch",C5="Hoch"),"Kritisch",OR(AND(B5="Hoch",C5="Mittel"),AND(B5="Mittel",C5="Hoch")),"Hoch",TRUE,"Normal")</f>
        <v>Kritisch</v>
      </c>
    </row>
    <row r="6" spans="1:4" x14ac:dyDescent="0.3">
      <c r="A6" s="2" t="s">
        <v>46</v>
      </c>
      <c r="B6" s="2" t="s">
        <v>45</v>
      </c>
      <c r="C6" s="2" t="s">
        <v>47</v>
      </c>
      <c r="D6" s="3" t="str" cm="1">
        <f t="array" ref="D6">_xlfn.IFS(AND(B6="Hoch",C6="Hoch"),"Kritisch",OR(AND(B6="Hoch",C6="Mittel"),AND(B6="Mittel",C6="Hoch")),"Hoch",TRUE,"Normal")</f>
        <v>Hoch</v>
      </c>
    </row>
    <row r="7" spans="1:4" x14ac:dyDescent="0.3">
      <c r="A7" s="2" t="s">
        <v>48</v>
      </c>
      <c r="B7" s="2" t="s">
        <v>47</v>
      </c>
      <c r="C7" s="2" t="s">
        <v>45</v>
      </c>
      <c r="D7" s="3" t="str" cm="1">
        <f t="array" ref="D7">_xlfn.IFS(AND(B7="Hoch",C7="Hoch"),"Kritisch",OR(AND(B7="Hoch",C7="Mittel"),AND(B7="Mittel",C7="Hoch")),"Hoch",TRUE,"Normal")</f>
        <v>Hoch</v>
      </c>
    </row>
    <row r="8" spans="1:4" x14ac:dyDescent="0.3">
      <c r="A8" s="2" t="s">
        <v>49</v>
      </c>
      <c r="B8" s="2" t="s">
        <v>50</v>
      </c>
      <c r="C8" s="2" t="s">
        <v>47</v>
      </c>
      <c r="D8" s="3" t="str" cm="1">
        <f t="array" ref="D8">_xlfn.IFS(AND(B8="Hoch",C8="Hoch"),"Kritisch",OR(AND(B8="Hoch",C8="Mittel"),AND(B8="Mittel",C8="Hoch")),"Hoch",TRUE,"Normal")</f>
        <v>Normal</v>
      </c>
    </row>
    <row r="9" spans="1:4" x14ac:dyDescent="0.3">
      <c r="A9" s="2" t="s">
        <v>51</v>
      </c>
      <c r="B9" s="2" t="s">
        <v>47</v>
      </c>
      <c r="C9" s="2" t="s">
        <v>50</v>
      </c>
      <c r="D9" s="3" t="str" cm="1">
        <f t="array" ref="D9">_xlfn.IFS(AND(B9="Hoch",C9="Hoch"),"Kritisch",OR(AND(B9="Hoch",C9="Mittel"),AND(B9="Mittel",C9="Hoch")),"Hoch",TRUE,"Normal")</f>
        <v>Normal</v>
      </c>
    </row>
    <row r="10" spans="1:4" x14ac:dyDescent="0.3">
      <c r="A10" s="2" t="s">
        <v>52</v>
      </c>
      <c r="B10" s="2" t="s">
        <v>50</v>
      </c>
      <c r="C10" s="2" t="s">
        <v>50</v>
      </c>
      <c r="D10" s="3" t="str" cm="1">
        <f t="array" ref="D10">_xlfn.IFS(AND(B10="Hoch",C10="Hoch"),"Kritisch",OR(AND(B10="Hoch",C10="Mittel"),AND(B10="Mittel",C10="Hoch")),"Hoch",TRUE,"Normal")</f>
        <v>Normal</v>
      </c>
    </row>
  </sheetData>
  <mergeCells count="1">
    <mergeCell ref="A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0"/>
  <sheetViews>
    <sheetView workbookViewId="0">
      <selection activeCell="H10" sqref="H10"/>
    </sheetView>
  </sheetViews>
  <sheetFormatPr baseColWidth="10" defaultColWidth="8.88671875" defaultRowHeight="14.4" x14ac:dyDescent="0.3"/>
  <cols>
    <col min="1" max="5" width="15.6640625" customWidth="1"/>
  </cols>
  <sheetData>
    <row r="1" spans="1:5" ht="18" x14ac:dyDescent="0.35">
      <c r="A1" s="8" t="s">
        <v>53</v>
      </c>
      <c r="B1" s="8"/>
      <c r="C1" s="8"/>
      <c r="D1" s="8"/>
      <c r="E1" s="8"/>
    </row>
    <row r="2" spans="1:5" x14ac:dyDescent="0.3">
      <c r="A2" s="10" t="s">
        <v>54</v>
      </c>
      <c r="B2" s="10"/>
      <c r="C2" s="10"/>
      <c r="D2" s="10"/>
      <c r="E2" s="10"/>
    </row>
    <row r="4" spans="1:5" x14ac:dyDescent="0.3">
      <c r="A4" s="1" t="s">
        <v>55</v>
      </c>
      <c r="B4" s="1" t="s">
        <v>56</v>
      </c>
      <c r="C4" s="1" t="s">
        <v>57</v>
      </c>
      <c r="D4" s="1" t="s">
        <v>58</v>
      </c>
      <c r="E4" s="1" t="s">
        <v>59</v>
      </c>
    </row>
    <row r="5" spans="1:5" x14ac:dyDescent="0.3">
      <c r="A5" s="5">
        <v>1200</v>
      </c>
      <c r="B5" s="6" cm="1">
        <f t="array" ref="B5">_xlfn.IFS(A5&gt;=1000,0.15,A5&gt;=500,0.1,A5&gt;=100,0.05,A5&gt;=50,0.02,TRUE,0)</f>
        <v>0.15</v>
      </c>
      <c r="C5" s="4">
        <v>10</v>
      </c>
      <c r="D5" s="4">
        <f t="shared" ref="D5:D10" si="0">A5*C5</f>
        <v>12000</v>
      </c>
      <c r="E5" s="4">
        <f>D5*(1-B5)</f>
        <v>10200</v>
      </c>
    </row>
    <row r="6" spans="1:5" x14ac:dyDescent="0.3">
      <c r="A6" s="5">
        <v>750</v>
      </c>
      <c r="B6" s="6" cm="1">
        <f t="array" ref="B6">_xlfn.IFS(A6&gt;=1000,0.15,A6&gt;=500,0.1,A6&gt;=100,0.05,A6&gt;=50,0.02,TRUE,0)</f>
        <v>0.1</v>
      </c>
      <c r="C6" s="4">
        <v>10</v>
      </c>
      <c r="D6" s="4">
        <f t="shared" si="0"/>
        <v>7500</v>
      </c>
      <c r="E6" s="4">
        <f>D6*(1-B6)</f>
        <v>6750</v>
      </c>
    </row>
    <row r="7" spans="1:5" x14ac:dyDescent="0.3">
      <c r="A7" s="5">
        <v>250</v>
      </c>
      <c r="B7" s="6" cm="1">
        <f t="array" ref="B7">_xlfn.IFS(A7&gt;=1000,0.15,A7&gt;=500,0.1,A7&gt;=100,0.05,A7&gt;=50,0.02,TRUE,0)</f>
        <v>0.05</v>
      </c>
      <c r="C7" s="4">
        <v>10</v>
      </c>
      <c r="D7" s="4">
        <f t="shared" si="0"/>
        <v>2500</v>
      </c>
      <c r="E7" s="4">
        <f>D7*(1-B7)</f>
        <v>2375</v>
      </c>
    </row>
    <row r="8" spans="1:5" x14ac:dyDescent="0.3">
      <c r="A8" s="5">
        <v>75</v>
      </c>
      <c r="B8" s="6" cm="1">
        <f t="array" ref="B8">_xlfn.IFS(A8&gt;=1000,0.15,A8&gt;=500,0.1,A8&gt;=100,0.05,A8&gt;=50,0.02,TRUE,0)</f>
        <v>0.02</v>
      </c>
      <c r="C8" s="4">
        <v>10</v>
      </c>
      <c r="D8" s="4">
        <f t="shared" si="0"/>
        <v>750</v>
      </c>
      <c r="E8" s="4">
        <f>D8*(1-B8)</f>
        <v>735</v>
      </c>
    </row>
    <row r="9" spans="1:5" x14ac:dyDescent="0.3">
      <c r="A9" s="5">
        <v>25</v>
      </c>
      <c r="B9" s="6" cm="1">
        <f t="array" ref="B9">_xlfn.IFS(A9&gt;=1000,0.15,A9&gt;=500,0.1,A9&gt;=100,0.05,A9&gt;=50,0.02,TRUE,0)</f>
        <v>0</v>
      </c>
      <c r="C9" s="4">
        <v>10</v>
      </c>
      <c r="D9" s="4">
        <f t="shared" si="0"/>
        <v>250</v>
      </c>
      <c r="E9" s="4">
        <f>D9*(1-B9)</f>
        <v>250</v>
      </c>
    </row>
    <row r="10" spans="1:5" x14ac:dyDescent="0.3">
      <c r="A10" s="5">
        <v>10</v>
      </c>
      <c r="B10" s="6" cm="1">
        <f t="array" ref="B10">_xlfn.IFS(A10&gt;=1000,0.15,A10&gt;=500,0.1,A10&gt;=100,0.05,A10&gt;=50,0.02,TRUE,0)</f>
        <v>0</v>
      </c>
      <c r="C10" s="4">
        <v>10</v>
      </c>
      <c r="D10" s="4">
        <f t="shared" si="0"/>
        <v>100</v>
      </c>
      <c r="E10" s="4">
        <f>D10*(1-B10)</f>
        <v>100</v>
      </c>
    </row>
  </sheetData>
  <mergeCells count="1">
    <mergeCell ref="A1:E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0"/>
  <sheetViews>
    <sheetView workbookViewId="0">
      <selection activeCell="A2" sqref="A2:F2"/>
    </sheetView>
  </sheetViews>
  <sheetFormatPr baseColWidth="10" defaultColWidth="8.88671875" defaultRowHeight="14.4" x14ac:dyDescent="0.3"/>
  <cols>
    <col min="1" max="3" width="15.6640625" customWidth="1"/>
    <col min="4" max="4" width="12.6640625" customWidth="1"/>
    <col min="5" max="5" width="15.6640625" customWidth="1"/>
    <col min="6" max="6" width="16.88671875" customWidth="1"/>
  </cols>
  <sheetData>
    <row r="1" spans="1:6" ht="18" x14ac:dyDescent="0.35">
      <c r="A1" s="8" t="s">
        <v>60</v>
      </c>
      <c r="B1" s="8"/>
      <c r="C1" s="8"/>
      <c r="D1" s="8"/>
      <c r="E1" s="8"/>
      <c r="F1" s="8"/>
    </row>
    <row r="2" spans="1:6" x14ac:dyDescent="0.3">
      <c r="A2" s="10" t="s">
        <v>61</v>
      </c>
      <c r="B2" s="10"/>
      <c r="C2" s="10"/>
      <c r="D2" s="10"/>
      <c r="E2" s="10"/>
      <c r="F2" s="10"/>
    </row>
    <row r="4" spans="1:6" x14ac:dyDescent="0.3">
      <c r="A4" s="1" t="s">
        <v>7</v>
      </c>
      <c r="B4" s="1" t="s">
        <v>62</v>
      </c>
      <c r="C4" s="1" t="s">
        <v>63</v>
      </c>
      <c r="D4" s="1" t="s">
        <v>64</v>
      </c>
      <c r="E4" s="1" t="s">
        <v>65</v>
      </c>
      <c r="F4" s="1" t="s">
        <v>66</v>
      </c>
    </row>
    <row r="5" spans="1:6" x14ac:dyDescent="0.3">
      <c r="A5" s="2" t="s">
        <v>12</v>
      </c>
      <c r="B5" s="7">
        <v>11.5</v>
      </c>
      <c r="C5" s="3" t="str" cm="1">
        <f t="array" ref="C5">_xlfn.IFS(B5&gt;10,"Überstunden+",B5&gt;8,"Überstunden",B5&gt;=7.5,"Vollzeit",TRUE,"Teilzeit")</f>
        <v>Überstunden+</v>
      </c>
      <c r="D5" s="4">
        <v>25</v>
      </c>
      <c r="E5" s="9" cm="1">
        <f t="array" ref="E5">_xlfn.IFS(B5&gt;10,1.5,B5&gt;8,1.25,TRUE,1)</f>
        <v>1.5</v>
      </c>
      <c r="F5" s="4">
        <f>B5*D5*E5</f>
        <v>431.25</v>
      </c>
    </row>
    <row r="6" spans="1:6" x14ac:dyDescent="0.3">
      <c r="A6" s="2" t="s">
        <v>13</v>
      </c>
      <c r="B6" s="7">
        <v>9</v>
      </c>
      <c r="C6" s="3" t="str" cm="1">
        <f t="array" ref="C6">_xlfn.IFS(B6&gt;10,"Überstunden+",B6&gt;8,"Überstunden",B6&gt;=7.5,"Vollzeit",TRUE,"Teilzeit")</f>
        <v>Überstunden</v>
      </c>
      <c r="D6" s="4">
        <v>22</v>
      </c>
      <c r="E6" s="9" cm="1">
        <f t="array" ref="E6">_xlfn.IFS(B6&gt;10,1.5,B6&gt;8,1.25,TRUE,1)</f>
        <v>1.25</v>
      </c>
      <c r="F6" s="4">
        <f>B6*D6*E6</f>
        <v>247.5</v>
      </c>
    </row>
    <row r="7" spans="1:6" x14ac:dyDescent="0.3">
      <c r="A7" s="2" t="s">
        <v>14</v>
      </c>
      <c r="B7" s="7">
        <v>8</v>
      </c>
      <c r="C7" s="3" t="str" cm="1">
        <f t="array" ref="C7">_xlfn.IFS(B7&gt;10,"Überstunden+",B7&gt;8,"Überstunden",B7&gt;=7.5,"Vollzeit",TRUE,"Teilzeit")</f>
        <v>Vollzeit</v>
      </c>
      <c r="D7" s="4">
        <v>20</v>
      </c>
      <c r="E7" s="9" cm="1">
        <f t="array" ref="E7">_xlfn.IFS(B7&gt;10,1.5,B7&gt;8,1.25,TRUE,1)</f>
        <v>1</v>
      </c>
      <c r="F7" s="4">
        <f>B7*D7*E7</f>
        <v>160</v>
      </c>
    </row>
    <row r="8" spans="1:6" x14ac:dyDescent="0.3">
      <c r="A8" s="2" t="s">
        <v>15</v>
      </c>
      <c r="B8" s="7">
        <v>6.5</v>
      </c>
      <c r="C8" s="3" t="str" cm="1">
        <f t="array" ref="C8">_xlfn.IFS(B8&gt;10,"Überstunden+",B8&gt;8,"Überstunden",B8&gt;=7.5,"Vollzeit",TRUE,"Teilzeit")</f>
        <v>Teilzeit</v>
      </c>
      <c r="D8" s="4">
        <v>18</v>
      </c>
      <c r="E8" s="9" cm="1">
        <f t="array" ref="E8">_xlfn.IFS(B8&gt;10,1.5,B8&gt;8,1.25,TRUE,1)</f>
        <v>1</v>
      </c>
      <c r="F8" s="4">
        <f>B8*D8*E8</f>
        <v>117</v>
      </c>
    </row>
    <row r="9" spans="1:6" x14ac:dyDescent="0.3">
      <c r="A9" s="2" t="s">
        <v>16</v>
      </c>
      <c r="B9" s="7">
        <v>4</v>
      </c>
      <c r="C9" s="3" t="str" cm="1">
        <f t="array" ref="C9">_xlfn.IFS(B9&gt;10,"Überstunden+",B9&gt;8,"Überstunden",B9&gt;=7.5,"Vollzeit",TRUE,"Teilzeit")</f>
        <v>Teilzeit</v>
      </c>
      <c r="D9" s="4">
        <v>15</v>
      </c>
      <c r="E9" s="9" cm="1">
        <f t="array" ref="E9">_xlfn.IFS(B9&gt;10,1.5,B9&gt;8,1.25,TRUE,1)</f>
        <v>1</v>
      </c>
      <c r="F9" s="4">
        <f>B9*D9*E9</f>
        <v>60</v>
      </c>
    </row>
    <row r="10" spans="1:6" x14ac:dyDescent="0.3">
      <c r="A10" s="2" t="s">
        <v>67</v>
      </c>
      <c r="B10" s="7">
        <v>12</v>
      </c>
      <c r="C10" s="3" t="str" cm="1">
        <f t="array" ref="C10">_xlfn.IFS(B10&gt;10,"Überstunden+",B10&gt;8,"Überstunden",B10&gt;=7.5,"Vollzeit",TRUE,"Teilzeit")</f>
        <v>Überstunden+</v>
      </c>
      <c r="D10" s="4">
        <v>28</v>
      </c>
      <c r="E10" s="9" cm="1">
        <f t="array" ref="E10">_xlfn.IFS(B10&gt;10,1.5,B10&gt;8,1.25,TRUE,1)</f>
        <v>1.5</v>
      </c>
      <c r="F10" s="4">
        <f>B10*D10*E10</f>
        <v>504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Schnellreferenz</vt:lpstr>
      <vt:lpstr>Mitarbeiter-Bonus</vt:lpstr>
      <vt:lpstr>Versandkosten</vt:lpstr>
      <vt:lpstr>Kundenklassifizierung</vt:lpstr>
      <vt:lpstr>Projektpriorität</vt:lpstr>
      <vt:lpstr>Rabattstaffel</vt:lpstr>
      <vt:lpstr>Arbeitszeit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Reichelt</dc:creator>
  <cp:lastModifiedBy>Martin Reichelt</cp:lastModifiedBy>
  <dcterms:created xsi:type="dcterms:W3CDTF">2026-05-10T18:00:11Z</dcterms:created>
  <dcterms:modified xsi:type="dcterms:W3CDTF">2026-05-11T02:39:50Z</dcterms:modified>
</cp:coreProperties>
</file>